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0" yWindow="1065" windowWidth="12000" windowHeight="7350"/>
  </bookViews>
  <sheets>
    <sheet name="ACT 2-8 Answer Key" sheetId="17" r:id="rId1"/>
    <sheet name="ACT 2-8 Check Figures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25725"/>
</workbook>
</file>

<file path=xl/calcChain.xml><?xml version="1.0" encoding="utf-8"?>
<calcChain xmlns="http://schemas.openxmlformats.org/spreadsheetml/2006/main">
  <c r="Q52" i="17"/>
  <c r="Q53"/>
  <c r="Q54"/>
  <c r="Q51"/>
  <c r="Q50"/>
  <c r="P5"/>
  <c r="Q18"/>
  <c r="P38"/>
  <c r="P32"/>
  <c r="P33"/>
  <c r="P34"/>
  <c r="P31"/>
  <c r="P30"/>
  <c r="P17"/>
  <c r="P16"/>
  <c r="P20"/>
  <c r="M20"/>
  <c r="M38"/>
  <c r="M31"/>
  <c r="M33"/>
  <c r="M34"/>
  <c r="M32"/>
  <c r="M30"/>
  <c r="N18"/>
  <c r="M17"/>
  <c r="M16"/>
  <c r="M7"/>
  <c r="M5"/>
  <c r="N55"/>
  <c r="N54"/>
  <c r="N51"/>
  <c r="N52"/>
  <c r="N53"/>
  <c r="N50"/>
  <c r="L51"/>
  <c r="L52"/>
  <c r="L50"/>
  <c r="L45"/>
  <c r="K32"/>
  <c r="K33"/>
  <c r="K34"/>
  <c r="K31"/>
  <c r="K30"/>
  <c r="K22"/>
  <c r="K20"/>
  <c r="K38"/>
  <c r="K7"/>
  <c r="L18"/>
  <c r="K17"/>
  <c r="K16"/>
  <c r="K5"/>
  <c r="I51"/>
  <c r="I52"/>
  <c r="I50"/>
  <c r="H38"/>
  <c r="I35"/>
  <c r="H34"/>
  <c r="H33"/>
  <c r="H32"/>
  <c r="H30"/>
  <c r="I23"/>
  <c r="H22"/>
  <c r="H21"/>
  <c r="H20"/>
  <c r="F51"/>
  <c r="F52"/>
  <c r="F50"/>
  <c r="E21"/>
  <c r="E22"/>
  <c r="E20"/>
  <c r="F35"/>
  <c r="E38"/>
  <c r="E31"/>
  <c r="E33"/>
  <c r="E34"/>
  <c r="E32"/>
  <c r="E30"/>
  <c r="F18"/>
  <c r="I18"/>
  <c r="H17"/>
  <c r="H16"/>
  <c r="P8"/>
  <c r="P9"/>
  <c r="Q11"/>
  <c r="P10"/>
  <c r="P7"/>
  <c r="M8"/>
  <c r="M9"/>
  <c r="M10"/>
  <c r="K8"/>
  <c r="K9"/>
  <c r="K10"/>
  <c r="H8"/>
  <c r="H9"/>
  <c r="H10"/>
  <c r="H7"/>
  <c r="E17"/>
  <c r="E16"/>
  <c r="E8"/>
  <c r="E9"/>
  <c r="E10"/>
  <c r="E7"/>
  <c r="B17"/>
  <c r="C53"/>
  <c r="C54"/>
  <c r="C55"/>
  <c r="C35"/>
  <c r="B3" i="2"/>
  <c r="C39" i="17"/>
  <c r="C11"/>
  <c r="Q35"/>
  <c r="G3" i="2"/>
  <c r="N35" i="17"/>
  <c r="L35"/>
  <c r="E3" i="2"/>
  <c r="Q39" i="17"/>
  <c r="N39"/>
  <c r="L39"/>
  <c r="I39"/>
  <c r="F39"/>
  <c r="N11"/>
  <c r="N12"/>
  <c r="M21"/>
  <c r="N23"/>
  <c r="M42"/>
  <c r="N43"/>
  <c r="N45"/>
  <c r="L11"/>
  <c r="I11"/>
  <c r="F11"/>
  <c r="Q6"/>
  <c r="Q12"/>
  <c r="N6"/>
  <c r="L6"/>
  <c r="C6"/>
  <c r="P22"/>
  <c r="Q55"/>
  <c r="L55"/>
  <c r="L53"/>
  <c r="P41"/>
  <c r="M41"/>
  <c r="I55"/>
  <c r="I53"/>
  <c r="I54"/>
  <c r="F55"/>
  <c r="F53"/>
  <c r="F54"/>
  <c r="H31"/>
  <c r="H5"/>
  <c r="I6"/>
  <c r="C3" i="2"/>
  <c r="E5" i="17"/>
  <c r="F6"/>
  <c r="H41"/>
  <c r="E41"/>
  <c r="K41"/>
  <c r="B41"/>
  <c r="G4" i="2"/>
  <c r="F4"/>
  <c r="F3"/>
  <c r="D4"/>
  <c r="C4"/>
  <c r="B4"/>
  <c r="E4"/>
  <c r="P21" i="17"/>
  <c r="Q23"/>
  <c r="L54"/>
  <c r="L12"/>
  <c r="D3" i="2"/>
  <c r="G2"/>
  <c r="K21" i="17"/>
  <c r="L23"/>
  <c r="L25"/>
  <c r="E2" i="2"/>
  <c r="I12" i="17"/>
  <c r="F12"/>
  <c r="C12"/>
  <c r="B21"/>
  <c r="C23"/>
  <c r="C2" i="2"/>
  <c r="F23" i="17"/>
  <c r="P42"/>
  <c r="Q43"/>
  <c r="Q25"/>
  <c r="D2" i="2"/>
  <c r="N25" i="17"/>
  <c r="F2" i="2"/>
  <c r="K42" i="17"/>
  <c r="L43"/>
  <c r="B2" i="2"/>
  <c r="I25" i="17"/>
  <c r="H42"/>
  <c r="I43"/>
  <c r="B42"/>
  <c r="C43"/>
  <c r="C25"/>
  <c r="Q45"/>
  <c r="G6" i="2"/>
  <c r="G5"/>
  <c r="F5"/>
  <c r="F6"/>
  <c r="E42" i="17"/>
  <c r="F43"/>
  <c r="F45"/>
  <c r="F25"/>
  <c r="E6" i="2"/>
  <c r="E5"/>
  <c r="C5"/>
  <c r="C6"/>
  <c r="B5"/>
  <c r="C45" i="17"/>
  <c r="B6" i="2"/>
  <c r="D5"/>
  <c r="I45" i="17"/>
  <c r="D6" i="2"/>
</calcChain>
</file>

<file path=xl/sharedStrings.xml><?xml version="1.0" encoding="utf-8"?>
<sst xmlns="http://schemas.openxmlformats.org/spreadsheetml/2006/main" count="64" uniqueCount="49">
  <si>
    <t>INCOME STATEMENT</t>
  </si>
  <si>
    <t>Original</t>
  </si>
  <si>
    <t>One</t>
  </si>
  <si>
    <t>Two</t>
  </si>
  <si>
    <t>Three</t>
  </si>
  <si>
    <t>Four</t>
  </si>
  <si>
    <t>Five</t>
  </si>
  <si>
    <t>Total Revenue</t>
  </si>
  <si>
    <t>Total Expense</t>
  </si>
  <si>
    <t>Net Income</t>
  </si>
  <si>
    <t>Beginning Retained Earnings</t>
  </si>
  <si>
    <t>Plus:  Net Income (Loss)</t>
  </si>
  <si>
    <t>Ending Retained Earnings</t>
  </si>
  <si>
    <t>BALANCE SHEET</t>
  </si>
  <si>
    <t>Assets</t>
  </si>
  <si>
    <t xml:space="preserve">          Cash</t>
  </si>
  <si>
    <t xml:space="preserve">          Accounts Receivable</t>
  </si>
  <si>
    <t xml:space="preserve">          Land</t>
  </si>
  <si>
    <t>Total Assets</t>
  </si>
  <si>
    <t>Liabilities</t>
  </si>
  <si>
    <t>Total Liabilities</t>
  </si>
  <si>
    <t xml:space="preserve">          Retained Earnings</t>
  </si>
  <si>
    <t>STATEMENT OF CASH FLOWS</t>
  </si>
  <si>
    <t>Cash Flows from Operating Activities</t>
  </si>
  <si>
    <t>Cash Flows from Investing Activities</t>
  </si>
  <si>
    <t>Cash Flows from Financing Activities</t>
  </si>
  <si>
    <t>Net Change in Cash</t>
  </si>
  <si>
    <t>Plus:  Beginning Cash Balance</t>
  </si>
  <si>
    <t>Ending Cash Balance</t>
  </si>
  <si>
    <t>STAT. OF CHANGES IN STK. EQUITY</t>
  </si>
  <si>
    <t>Beginning Common Stock</t>
  </si>
  <si>
    <t>Plus:   Common Stock Issued</t>
  </si>
  <si>
    <t>Ending Common Stock</t>
  </si>
  <si>
    <t>Less:  Dividends</t>
  </si>
  <si>
    <t>Total Stockholders' Equity</t>
  </si>
  <si>
    <t>Stockholders' Equity</t>
  </si>
  <si>
    <t xml:space="preserve">          Common Stock</t>
  </si>
  <si>
    <t>Total Liabilities and Stockholders' Equity</t>
  </si>
  <si>
    <t>Other Operating Expense</t>
  </si>
  <si>
    <t>Supplies Expense</t>
  </si>
  <si>
    <t>Rent Expense</t>
  </si>
  <si>
    <t>Insurance Expense</t>
  </si>
  <si>
    <t xml:space="preserve">          Prepaid Insurance</t>
  </si>
  <si>
    <t xml:space="preserve">          Accounts Payable</t>
  </si>
  <si>
    <t xml:space="preserve">          Supplies</t>
  </si>
  <si>
    <t>Service Revenue</t>
  </si>
  <si>
    <t>Dawkins Company</t>
  </si>
  <si>
    <t>For the period ended 12-31-16</t>
  </si>
  <si>
    <t>As of the end of the period 12-31-16</t>
  </si>
</sst>
</file>

<file path=xl/styles.xml><?xml version="1.0" encoding="utf-8"?>
<styleSheet xmlns="http://schemas.openxmlformats.org/spreadsheetml/2006/main">
  <fonts count="3">
    <font>
      <sz val="10"/>
      <name val="Geneva"/>
    </font>
    <font>
      <b/>
      <sz val="10"/>
      <name val="Geneva"/>
    </font>
    <font>
      <u/>
      <sz val="10"/>
      <name val="Genev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Continuous"/>
    </xf>
    <xf numFmtId="37" fontId="0" fillId="0" borderId="0" xfId="0" applyNumberFormat="1" applyAlignment="1">
      <alignment horizontal="centerContinuous"/>
    </xf>
    <xf numFmtId="37" fontId="0" fillId="0" borderId="0" xfId="0" applyNumberFormat="1"/>
    <xf numFmtId="37" fontId="0" fillId="0" borderId="1" xfId="0" applyNumberFormat="1" applyBorder="1"/>
    <xf numFmtId="37" fontId="0" fillId="0" borderId="0" xfId="0" applyNumberFormat="1" applyBorder="1"/>
    <xf numFmtId="37" fontId="0" fillId="0" borderId="2" xfId="0" applyNumberFormat="1" applyBorder="1"/>
    <xf numFmtId="3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3" fontId="0" fillId="0" borderId="0" xfId="0" applyNumberFormat="1"/>
    <xf numFmtId="3" fontId="2" fillId="0" borderId="0" xfId="0" applyNumberFormat="1" applyFont="1" applyAlignment="1">
      <alignment horizontal="center"/>
    </xf>
    <xf numFmtId="3" fontId="0" fillId="0" borderId="0" xfId="0" applyNumberFormat="1" applyBorder="1"/>
    <xf numFmtId="3" fontId="2" fillId="0" borderId="0" xfId="0" applyNumberFormat="1" applyFont="1"/>
    <xf numFmtId="37" fontId="1" fillId="0" borderId="1" xfId="0" applyNumberFormat="1" applyFont="1" applyBorder="1" applyAlignment="1">
      <alignment horizontal="centerContinuous"/>
    </xf>
    <xf numFmtId="37" fontId="1" fillId="0" borderId="0" xfId="0" applyNumberFormat="1" applyFont="1" applyBorder="1" applyAlignment="1">
      <alignment horizontal="center"/>
    </xf>
    <xf numFmtId="0" fontId="0" fillId="0" borderId="0" xfId="0" applyBorder="1"/>
    <xf numFmtId="37" fontId="1" fillId="0" borderId="0" xfId="0" applyNumberFormat="1" applyFont="1" applyBorder="1" applyAlignment="1">
      <alignment horizontal="centerContinuous"/>
    </xf>
    <xf numFmtId="3" fontId="1" fillId="0" borderId="0" xfId="0" applyNumberFormat="1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37" fontId="0" fillId="0" borderId="0" xfId="0" applyNumberFormat="1" applyBorder="1" applyAlignment="1">
      <alignment horizontal="centerContinuous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6"/>
  <sheetViews>
    <sheetView tabSelected="1" workbookViewId="0">
      <selection activeCell="A49" sqref="A49"/>
    </sheetView>
  </sheetViews>
  <sheetFormatPr defaultColWidth="11.42578125" defaultRowHeight="12.75"/>
  <cols>
    <col min="1" max="1" width="34.42578125" bestFit="1" customWidth="1"/>
    <col min="2" max="2" width="9.42578125" style="3" customWidth="1"/>
    <col min="3" max="3" width="11.42578125" style="3" customWidth="1"/>
    <col min="4" max="4" width="3.140625" style="3" customWidth="1"/>
    <col min="5" max="6" width="11.42578125" style="3" customWidth="1"/>
    <col min="7" max="7" width="3.5703125" style="3" customWidth="1"/>
    <col min="8" max="9" width="11.42578125" style="3" customWidth="1"/>
    <col min="10" max="10" width="3.140625" style="3" customWidth="1"/>
    <col min="11" max="14" width="11.42578125" style="3" customWidth="1"/>
    <col min="15" max="15" width="2.7109375" style="3" customWidth="1"/>
    <col min="16" max="17" width="11.42578125" style="3" customWidth="1"/>
    <col min="18" max="18" width="3.28515625" style="3" customWidth="1"/>
    <col min="19" max="20" width="11.42578125" style="3" customWidth="1"/>
    <col min="21" max="28" width="11.42578125" style="9" customWidth="1"/>
  </cols>
  <sheetData>
    <row r="1" spans="1:20">
      <c r="A1" s="20" t="s">
        <v>46</v>
      </c>
      <c r="B1" s="2"/>
    </row>
    <row r="2" spans="1:20">
      <c r="A2" s="20" t="s">
        <v>0</v>
      </c>
      <c r="B2" s="2"/>
    </row>
    <row r="3" spans="1:20">
      <c r="A3" s="20" t="s">
        <v>47</v>
      </c>
      <c r="B3" s="2"/>
    </row>
    <row r="4" spans="1:20">
      <c r="B4" s="13" t="s">
        <v>1</v>
      </c>
      <c r="C4" s="13"/>
      <c r="D4" s="14"/>
      <c r="E4" s="13" t="s">
        <v>2</v>
      </c>
      <c r="F4" s="13"/>
      <c r="G4" s="14"/>
      <c r="H4" s="13" t="s">
        <v>3</v>
      </c>
      <c r="I4" s="13"/>
      <c r="J4" s="14"/>
      <c r="K4" s="13" t="s">
        <v>4</v>
      </c>
      <c r="L4" s="13"/>
      <c r="M4" s="13" t="s">
        <v>5</v>
      </c>
      <c r="N4" s="13"/>
      <c r="P4" s="13" t="s">
        <v>6</v>
      </c>
      <c r="Q4" s="13"/>
      <c r="S4" s="16"/>
      <c r="T4" s="16"/>
    </row>
    <row r="5" spans="1:20">
      <c r="A5" t="s">
        <v>45</v>
      </c>
      <c r="B5" s="3">
        <v>86000</v>
      </c>
      <c r="E5" s="3">
        <f>+B5+10000</f>
        <v>96000</v>
      </c>
      <c r="H5" s="3">
        <f>+B5-10000</f>
        <v>76000</v>
      </c>
      <c r="K5" s="3">
        <f>B5</f>
        <v>86000</v>
      </c>
      <c r="M5" s="3">
        <f>B5</f>
        <v>86000</v>
      </c>
      <c r="P5" s="3">
        <f>B5</f>
        <v>86000</v>
      </c>
      <c r="S5" s="5"/>
      <c r="T5" s="5"/>
    </row>
    <row r="6" spans="1:20">
      <c r="A6" t="s">
        <v>7</v>
      </c>
      <c r="C6" s="3">
        <f>B5</f>
        <v>86000</v>
      </c>
      <c r="F6" s="3">
        <f>E5</f>
        <v>96000</v>
      </c>
      <c r="I6" s="3">
        <f>H5</f>
        <v>76000</v>
      </c>
      <c r="L6" s="3">
        <f>K5</f>
        <v>86000</v>
      </c>
      <c r="N6" s="3">
        <f>M5</f>
        <v>86000</v>
      </c>
      <c r="Q6" s="3">
        <f>P5</f>
        <v>86000</v>
      </c>
      <c r="S6" s="5"/>
      <c r="T6" s="5"/>
    </row>
    <row r="7" spans="1:20">
      <c r="A7" t="s">
        <v>38</v>
      </c>
      <c r="B7" s="5">
        <v>59000</v>
      </c>
      <c r="E7" s="5">
        <f>B7</f>
        <v>59000</v>
      </c>
      <c r="H7" s="5">
        <f>B7</f>
        <v>59000</v>
      </c>
      <c r="K7" s="5">
        <f>B7-400</f>
        <v>58600</v>
      </c>
      <c r="M7" s="5">
        <f>B7+400</f>
        <v>59400</v>
      </c>
      <c r="P7" s="5">
        <f>B7</f>
        <v>59000</v>
      </c>
      <c r="S7" s="5"/>
      <c r="T7" s="5"/>
    </row>
    <row r="8" spans="1:20">
      <c r="A8" t="s">
        <v>39</v>
      </c>
      <c r="B8" s="5">
        <v>1000</v>
      </c>
      <c r="E8" s="5">
        <f>B8</f>
        <v>1000</v>
      </c>
      <c r="H8" s="5">
        <f>B8</f>
        <v>1000</v>
      </c>
      <c r="K8" s="5">
        <f>B8</f>
        <v>1000</v>
      </c>
      <c r="M8" s="5">
        <f>B8</f>
        <v>1000</v>
      </c>
      <c r="P8" s="5">
        <f>B8</f>
        <v>1000</v>
      </c>
      <c r="S8" s="5"/>
      <c r="T8" s="5"/>
    </row>
    <row r="9" spans="1:20">
      <c r="A9" t="s">
        <v>40</v>
      </c>
      <c r="B9" s="5">
        <v>3500</v>
      </c>
      <c r="E9" s="5">
        <f>B9</f>
        <v>3500</v>
      </c>
      <c r="H9" s="5">
        <f>B9</f>
        <v>3500</v>
      </c>
      <c r="K9" s="5">
        <f>B9</f>
        <v>3500</v>
      </c>
      <c r="M9" s="5">
        <f>B9</f>
        <v>3500</v>
      </c>
      <c r="P9" s="5">
        <f>B9</f>
        <v>3500</v>
      </c>
      <c r="S9" s="5"/>
      <c r="T9" s="5"/>
    </row>
    <row r="10" spans="1:20">
      <c r="A10" t="s">
        <v>41</v>
      </c>
      <c r="B10" s="4">
        <v>2500</v>
      </c>
      <c r="E10" s="5">
        <f>B10</f>
        <v>2500</v>
      </c>
      <c r="H10" s="5">
        <f>B10</f>
        <v>2500</v>
      </c>
      <c r="K10" s="5">
        <f>B10</f>
        <v>2500</v>
      </c>
      <c r="M10" s="5">
        <f>B10</f>
        <v>2500</v>
      </c>
      <c r="P10" s="5">
        <f>B10</f>
        <v>2500</v>
      </c>
      <c r="S10" s="5"/>
      <c r="T10" s="5"/>
    </row>
    <row r="11" spans="1:20">
      <c r="A11" t="s">
        <v>8</v>
      </c>
      <c r="B11" s="5"/>
      <c r="C11" s="4">
        <f>SUM(B7:B11)</f>
        <v>66000</v>
      </c>
      <c r="D11" s="5"/>
      <c r="E11" s="5"/>
      <c r="F11" s="4">
        <f>SUM(E7:E11)</f>
        <v>66000</v>
      </c>
      <c r="G11" s="5"/>
      <c r="H11" s="5"/>
      <c r="I11" s="4">
        <f>SUM(H7:H11)</f>
        <v>66000</v>
      </c>
      <c r="J11" s="5"/>
      <c r="K11" s="5"/>
      <c r="L11" s="4">
        <f>SUM(K7:K11)</f>
        <v>65600</v>
      </c>
      <c r="M11" s="5"/>
      <c r="N11" s="4">
        <f>SUM(M7:M11)</f>
        <v>66400</v>
      </c>
      <c r="O11" s="5"/>
      <c r="P11" s="5"/>
      <c r="Q11" s="4">
        <f>SUM(P7:P11)</f>
        <v>66000</v>
      </c>
      <c r="R11" s="5"/>
      <c r="S11" s="5"/>
      <c r="T11" s="5"/>
    </row>
    <row r="12" spans="1:20" ht="13.5" thickBot="1">
      <c r="A12" t="s">
        <v>9</v>
      </c>
      <c r="B12" s="5"/>
      <c r="C12" s="6">
        <f>C6-C11</f>
        <v>20000</v>
      </c>
      <c r="D12" s="5"/>
      <c r="E12" s="5"/>
      <c r="F12" s="6">
        <f>F6-F11</f>
        <v>30000</v>
      </c>
      <c r="G12" s="5"/>
      <c r="H12" s="5"/>
      <c r="I12" s="6">
        <f>I6-I11</f>
        <v>10000</v>
      </c>
      <c r="J12" s="5"/>
      <c r="K12" s="5"/>
      <c r="L12" s="6">
        <f>L6-L11</f>
        <v>20400</v>
      </c>
      <c r="M12" s="5"/>
      <c r="N12" s="6">
        <f>N6-N11</f>
        <v>19600</v>
      </c>
      <c r="O12" s="5"/>
      <c r="P12" s="5"/>
      <c r="Q12" s="6">
        <f>Q6-Q11</f>
        <v>20000</v>
      </c>
      <c r="R12" s="5"/>
      <c r="S12" s="5"/>
      <c r="T12" s="5"/>
    </row>
    <row r="13" spans="1:20" ht="13.5" thickTop="1">
      <c r="A13" s="20" t="s">
        <v>29</v>
      </c>
      <c r="B13" s="2"/>
      <c r="E13" s="2"/>
      <c r="H13" s="2"/>
      <c r="K13" s="2"/>
      <c r="M13" s="2"/>
      <c r="P13" s="2"/>
      <c r="S13" s="5"/>
      <c r="T13" s="5"/>
    </row>
    <row r="14" spans="1:20">
      <c r="A14" s="20" t="s">
        <v>47</v>
      </c>
      <c r="B14" s="2"/>
      <c r="E14" s="2"/>
      <c r="H14" s="2"/>
      <c r="K14" s="2"/>
      <c r="M14" s="2"/>
      <c r="P14" s="2"/>
      <c r="S14" s="5"/>
      <c r="T14" s="5"/>
    </row>
    <row r="15" spans="1:20">
      <c r="A15" s="1"/>
      <c r="B15" s="2"/>
      <c r="E15" s="2"/>
      <c r="H15" s="2"/>
      <c r="K15" s="2"/>
      <c r="M15" s="2"/>
      <c r="P15" s="2"/>
      <c r="S15" s="5"/>
      <c r="T15" s="5"/>
    </row>
    <row r="16" spans="1:20">
      <c r="A16" t="s">
        <v>30</v>
      </c>
      <c r="B16" s="3">
        <v>5500</v>
      </c>
      <c r="E16" s="3">
        <f>B16</f>
        <v>5500</v>
      </c>
      <c r="H16" s="3">
        <f>B16</f>
        <v>5500</v>
      </c>
      <c r="K16" s="3">
        <f>B16</f>
        <v>5500</v>
      </c>
      <c r="M16" s="3">
        <f>B16</f>
        <v>5500</v>
      </c>
      <c r="P16" s="3">
        <f>B16</f>
        <v>5500</v>
      </c>
      <c r="S16" s="5"/>
      <c r="T16" s="5"/>
    </row>
    <row r="17" spans="1:20">
      <c r="A17" t="s">
        <v>31</v>
      </c>
      <c r="B17" s="4">
        <f>C18-B16</f>
        <v>9000</v>
      </c>
      <c r="E17" s="4">
        <f>B17</f>
        <v>9000</v>
      </c>
      <c r="H17" s="4">
        <f>B17</f>
        <v>9000</v>
      </c>
      <c r="K17" s="4">
        <f>B17</f>
        <v>9000</v>
      </c>
      <c r="M17" s="4">
        <f>B17</f>
        <v>9000</v>
      </c>
      <c r="P17" s="4">
        <f>B17</f>
        <v>9000</v>
      </c>
      <c r="S17" s="5"/>
      <c r="T17" s="5"/>
    </row>
    <row r="18" spans="1:20">
      <c r="A18" t="s">
        <v>32</v>
      </c>
      <c r="C18" s="5">
        <v>14500</v>
      </c>
      <c r="D18" s="5"/>
      <c r="F18" s="5">
        <f>C18</f>
        <v>14500</v>
      </c>
      <c r="G18" s="5"/>
      <c r="I18" s="5">
        <f>C18</f>
        <v>14500</v>
      </c>
      <c r="J18" s="5"/>
      <c r="L18" s="5">
        <f>C18</f>
        <v>14500</v>
      </c>
      <c r="N18" s="5">
        <f>C18</f>
        <v>14500</v>
      </c>
      <c r="O18" s="5"/>
      <c r="Q18" s="5">
        <f>C18</f>
        <v>14500</v>
      </c>
      <c r="R18" s="5"/>
      <c r="S18" s="5"/>
      <c r="T18" s="5"/>
    </row>
    <row r="19" spans="1:20">
      <c r="S19" s="5"/>
      <c r="T19" s="5"/>
    </row>
    <row r="20" spans="1:20">
      <c r="A20" t="s">
        <v>10</v>
      </c>
      <c r="B20" s="3">
        <v>47200</v>
      </c>
      <c r="E20" s="3">
        <f>B20</f>
        <v>47200</v>
      </c>
      <c r="H20" s="3">
        <f>B20</f>
        <v>47200</v>
      </c>
      <c r="K20" s="3">
        <f>B20</f>
        <v>47200</v>
      </c>
      <c r="M20" s="3">
        <f>B20</f>
        <v>47200</v>
      </c>
      <c r="P20" s="3">
        <f>B20</f>
        <v>47200</v>
      </c>
      <c r="S20" s="5"/>
      <c r="T20" s="5"/>
    </row>
    <row r="21" spans="1:20">
      <c r="A21" t="s">
        <v>11</v>
      </c>
      <c r="B21" s="3">
        <f>C12</f>
        <v>20000</v>
      </c>
      <c r="E21" s="3">
        <f>F12</f>
        <v>30000</v>
      </c>
      <c r="H21" s="3">
        <f>I12</f>
        <v>10000</v>
      </c>
      <c r="K21" s="3">
        <f>L12</f>
        <v>20400</v>
      </c>
      <c r="M21" s="3">
        <f>N12</f>
        <v>19600</v>
      </c>
      <c r="P21" s="3">
        <f>Q12</f>
        <v>20000</v>
      </c>
      <c r="S21" s="5"/>
      <c r="T21" s="5"/>
    </row>
    <row r="22" spans="1:20">
      <c r="A22" t="s">
        <v>33</v>
      </c>
      <c r="B22" s="4">
        <v>-5000</v>
      </c>
      <c r="C22" s="5"/>
      <c r="D22" s="5"/>
      <c r="E22" s="4">
        <f>B22</f>
        <v>-5000</v>
      </c>
      <c r="F22" s="5"/>
      <c r="H22" s="4">
        <f>B22</f>
        <v>-5000</v>
      </c>
      <c r="I22" s="5"/>
      <c r="J22" s="5"/>
      <c r="K22" s="4">
        <f>B22</f>
        <v>-5000</v>
      </c>
      <c r="L22" s="5"/>
      <c r="M22" s="4">
        <v>-5000</v>
      </c>
      <c r="N22" s="5"/>
      <c r="O22" s="5"/>
      <c r="P22" s="4">
        <f>+B22+500</f>
        <v>-4500</v>
      </c>
      <c r="Q22" s="5"/>
      <c r="R22" s="5"/>
      <c r="S22" s="5"/>
      <c r="T22" s="5"/>
    </row>
    <row r="23" spans="1:20">
      <c r="A23" t="s">
        <v>12</v>
      </c>
      <c r="B23" s="5"/>
      <c r="C23" s="4">
        <f>SUM(B20:B22)</f>
        <v>62200</v>
      </c>
      <c r="D23" s="5"/>
      <c r="E23" s="5"/>
      <c r="F23" s="4">
        <f>SUM(E20:E22)</f>
        <v>72200</v>
      </c>
      <c r="G23" s="5"/>
      <c r="H23" s="5"/>
      <c r="I23" s="4">
        <f>SUM(H20:H22)</f>
        <v>52200</v>
      </c>
      <c r="J23" s="5"/>
      <c r="K23" s="5"/>
      <c r="L23" s="4">
        <f>SUM(K20:K22)</f>
        <v>62600</v>
      </c>
      <c r="M23" s="5"/>
      <c r="N23" s="4">
        <f>SUM(M20:M22)</f>
        <v>61800</v>
      </c>
      <c r="O23" s="5"/>
      <c r="P23" s="5"/>
      <c r="Q23" s="4">
        <f>SUM(P20:P22)</f>
        <v>62700</v>
      </c>
      <c r="R23" s="5"/>
      <c r="S23" s="5"/>
      <c r="T23" s="5"/>
    </row>
    <row r="24" spans="1:20">
      <c r="S24" s="5"/>
      <c r="T24" s="5"/>
    </row>
    <row r="25" spans="1:20" ht="13.5" thickBot="1">
      <c r="A25" t="s">
        <v>34</v>
      </c>
      <c r="C25" s="6">
        <f>C18+C23</f>
        <v>76700</v>
      </c>
      <c r="D25" s="5"/>
      <c r="F25" s="6">
        <f>F18+F23</f>
        <v>86700</v>
      </c>
      <c r="G25" s="5"/>
      <c r="I25" s="6">
        <f>I18+I23</f>
        <v>66700</v>
      </c>
      <c r="J25" s="5"/>
      <c r="L25" s="6">
        <f>L18+L23</f>
        <v>77100</v>
      </c>
      <c r="N25" s="6">
        <f>N18+N23</f>
        <v>76300</v>
      </c>
      <c r="O25" s="5"/>
      <c r="Q25" s="6">
        <f>Q18+Q23</f>
        <v>77200</v>
      </c>
      <c r="R25" s="5"/>
      <c r="S25" s="5"/>
      <c r="T25" s="5"/>
    </row>
    <row r="26" spans="1:20" ht="13.5" thickTop="1">
      <c r="A26" s="20" t="s">
        <v>13</v>
      </c>
      <c r="B26" s="2"/>
      <c r="E26" s="2"/>
      <c r="H26" s="2"/>
      <c r="K26" s="2"/>
      <c r="M26" s="2"/>
      <c r="P26" s="2"/>
      <c r="S26" s="5"/>
      <c r="T26" s="5"/>
    </row>
    <row r="27" spans="1:20">
      <c r="A27" s="20" t="s">
        <v>48</v>
      </c>
      <c r="B27" s="2"/>
      <c r="E27" s="2"/>
      <c r="H27" s="2"/>
      <c r="K27" s="2"/>
      <c r="M27" s="2"/>
      <c r="P27" s="2"/>
      <c r="S27" s="5"/>
      <c r="T27" s="5"/>
    </row>
    <row r="28" spans="1:20">
      <c r="S28" s="5"/>
      <c r="T28" s="5"/>
    </row>
    <row r="29" spans="1:20">
      <c r="A29" t="s">
        <v>14</v>
      </c>
      <c r="S29" s="5"/>
      <c r="T29" s="5"/>
    </row>
    <row r="30" spans="1:20">
      <c r="A30" t="s">
        <v>15</v>
      </c>
      <c r="B30" s="3">
        <v>22100</v>
      </c>
      <c r="E30" s="3">
        <f>B30</f>
        <v>22100</v>
      </c>
      <c r="H30" s="3">
        <f>B30</f>
        <v>22100</v>
      </c>
      <c r="K30" s="3">
        <f>B30</f>
        <v>22100</v>
      </c>
      <c r="M30" s="3">
        <f>B30</f>
        <v>22100</v>
      </c>
      <c r="P30" s="3">
        <f>B30+500</f>
        <v>22600</v>
      </c>
      <c r="S30" s="5"/>
      <c r="T30" s="5"/>
    </row>
    <row r="31" spans="1:20">
      <c r="A31" t="s">
        <v>16</v>
      </c>
      <c r="B31" s="3">
        <v>21000</v>
      </c>
      <c r="E31" s="3">
        <f>B31+10000</f>
        <v>31000</v>
      </c>
      <c r="H31" s="3">
        <f>+B31-10000</f>
        <v>11000</v>
      </c>
      <c r="K31" s="3">
        <f>B31</f>
        <v>21000</v>
      </c>
      <c r="M31" s="3">
        <f>B31</f>
        <v>21000</v>
      </c>
      <c r="P31" s="3">
        <f>B31</f>
        <v>21000</v>
      </c>
      <c r="S31" s="5"/>
      <c r="T31" s="5"/>
    </row>
    <row r="32" spans="1:20">
      <c r="A32" t="s">
        <v>17</v>
      </c>
      <c r="B32" s="5">
        <v>43000</v>
      </c>
      <c r="E32" s="5">
        <f>B32</f>
        <v>43000</v>
      </c>
      <c r="F32" s="5"/>
      <c r="G32" s="5"/>
      <c r="H32" s="5">
        <f>B32</f>
        <v>43000</v>
      </c>
      <c r="I32" s="5"/>
      <c r="J32" s="5"/>
      <c r="K32" s="3">
        <f>B32</f>
        <v>43000</v>
      </c>
      <c r="L32" s="5"/>
      <c r="M32" s="5">
        <f>B32</f>
        <v>43000</v>
      </c>
      <c r="N32" s="5"/>
      <c r="O32" s="5"/>
      <c r="P32" s="3">
        <f>B32</f>
        <v>43000</v>
      </c>
      <c r="S32" s="5"/>
      <c r="T32" s="5"/>
    </row>
    <row r="33" spans="1:20">
      <c r="A33" t="s">
        <v>42</v>
      </c>
      <c r="B33" s="5">
        <v>3500</v>
      </c>
      <c r="C33" s="5"/>
      <c r="D33" s="5"/>
      <c r="E33" s="5">
        <f>B33</f>
        <v>3500</v>
      </c>
      <c r="F33" s="5"/>
      <c r="G33" s="5"/>
      <c r="H33" s="5">
        <f>B33</f>
        <v>3500</v>
      </c>
      <c r="I33" s="5"/>
      <c r="J33" s="5"/>
      <c r="K33" s="3">
        <f>B33</f>
        <v>3500</v>
      </c>
      <c r="L33" s="5"/>
      <c r="M33" s="5">
        <f>B33</f>
        <v>3500</v>
      </c>
      <c r="N33" s="5"/>
      <c r="O33" s="5"/>
      <c r="P33" s="3">
        <f>B33</f>
        <v>3500</v>
      </c>
      <c r="S33" s="5"/>
      <c r="T33" s="5"/>
    </row>
    <row r="34" spans="1:20">
      <c r="A34" t="s">
        <v>44</v>
      </c>
      <c r="B34" s="4">
        <v>2100</v>
      </c>
      <c r="E34" s="5">
        <f>B34</f>
        <v>2100</v>
      </c>
      <c r="H34" s="4">
        <f>B34</f>
        <v>2100</v>
      </c>
      <c r="K34" s="3">
        <f>B34</f>
        <v>2100</v>
      </c>
      <c r="M34" s="5">
        <f>B34</f>
        <v>2100</v>
      </c>
      <c r="P34" s="3">
        <f>B34</f>
        <v>2100</v>
      </c>
      <c r="S34" s="5"/>
      <c r="T34" s="5"/>
    </row>
    <row r="35" spans="1:20" ht="13.5" thickBot="1">
      <c r="A35" t="s">
        <v>18</v>
      </c>
      <c r="B35" s="5"/>
      <c r="C35" s="6">
        <f>SUM(B30:B34)</f>
        <v>91700</v>
      </c>
      <c r="D35" s="5"/>
      <c r="E35" s="5"/>
      <c r="F35" s="6">
        <f>SUM(E30:E34)</f>
        <v>101700</v>
      </c>
      <c r="G35" s="5"/>
      <c r="H35" s="5"/>
      <c r="I35" s="6">
        <f>SUM(H30:H34)</f>
        <v>81700</v>
      </c>
      <c r="J35" s="5"/>
      <c r="K35" s="5"/>
      <c r="L35" s="6">
        <f>SUM(K30:K34)</f>
        <v>91700</v>
      </c>
      <c r="M35" s="5"/>
      <c r="N35" s="6">
        <f>SUM(M30:M34)</f>
        <v>91700</v>
      </c>
      <c r="O35" s="5"/>
      <c r="P35" s="5"/>
      <c r="Q35" s="6">
        <f>SUM(P30:P34)</f>
        <v>92200</v>
      </c>
      <c r="R35" s="5"/>
      <c r="S35" s="5"/>
      <c r="T35" s="5"/>
    </row>
    <row r="36" spans="1:20" ht="13.5" thickTop="1">
      <c r="S36" s="5"/>
      <c r="T36" s="5"/>
    </row>
    <row r="37" spans="1:20">
      <c r="A37" t="s">
        <v>19</v>
      </c>
      <c r="B37" s="5"/>
      <c r="E37" s="5"/>
      <c r="H37" s="5"/>
      <c r="K37" s="5"/>
      <c r="M37" s="5"/>
      <c r="P37" s="5"/>
      <c r="S37" s="5"/>
      <c r="T37" s="5"/>
    </row>
    <row r="38" spans="1:20">
      <c r="A38" t="s">
        <v>43</v>
      </c>
      <c r="B38" s="5">
        <v>15000</v>
      </c>
      <c r="E38" s="5">
        <f>B38</f>
        <v>15000</v>
      </c>
      <c r="H38" s="5">
        <f>E38</f>
        <v>15000</v>
      </c>
      <c r="K38" s="5">
        <f>B38-400</f>
        <v>14600</v>
      </c>
      <c r="M38" s="5">
        <f>B38+400</f>
        <v>15400</v>
      </c>
      <c r="P38" s="5">
        <f>B38</f>
        <v>15000</v>
      </c>
      <c r="S38" s="5"/>
      <c r="T38" s="5"/>
    </row>
    <row r="39" spans="1:20">
      <c r="A39" t="s">
        <v>20</v>
      </c>
      <c r="C39" s="3">
        <f>SUM(B38:B38)</f>
        <v>15000</v>
      </c>
      <c r="F39" s="3">
        <f>SUM(E38:E38)</f>
        <v>15000</v>
      </c>
      <c r="I39" s="3">
        <f>SUM(H38:H38)</f>
        <v>15000</v>
      </c>
      <c r="L39" s="3">
        <f>SUM(K38:K38)</f>
        <v>14600</v>
      </c>
      <c r="N39" s="3">
        <f>SUM(M38:M38)</f>
        <v>15400</v>
      </c>
      <c r="Q39" s="3">
        <f>SUM(P38:P38)</f>
        <v>15000</v>
      </c>
      <c r="S39" s="5"/>
      <c r="T39" s="5"/>
    </row>
    <row r="40" spans="1:20">
      <c r="A40" t="s">
        <v>35</v>
      </c>
      <c r="S40" s="5"/>
      <c r="T40" s="5"/>
    </row>
    <row r="41" spans="1:20">
      <c r="A41" t="s">
        <v>36</v>
      </c>
      <c r="B41" s="3">
        <f>C18</f>
        <v>14500</v>
      </c>
      <c r="E41" s="3">
        <f>F18</f>
        <v>14500</v>
      </c>
      <c r="H41" s="3">
        <f>I18</f>
        <v>14500</v>
      </c>
      <c r="K41" s="3">
        <f>L18</f>
        <v>14500</v>
      </c>
      <c r="M41" s="3">
        <f>N18</f>
        <v>14500</v>
      </c>
      <c r="P41" s="3">
        <f>Q18</f>
        <v>14500</v>
      </c>
      <c r="S41" s="5"/>
      <c r="T41" s="5"/>
    </row>
    <row r="42" spans="1:20">
      <c r="A42" t="s">
        <v>21</v>
      </c>
      <c r="B42" s="4">
        <f>C23</f>
        <v>62200</v>
      </c>
      <c r="E42" s="4">
        <f>F23</f>
        <v>72200</v>
      </c>
      <c r="H42" s="4">
        <f>I23</f>
        <v>52200</v>
      </c>
      <c r="K42" s="4">
        <f>L23</f>
        <v>62600</v>
      </c>
      <c r="M42" s="4">
        <f>N23</f>
        <v>61800</v>
      </c>
      <c r="P42" s="4">
        <f>Q23</f>
        <v>62700</v>
      </c>
      <c r="S42" s="5"/>
      <c r="T42" s="5"/>
    </row>
    <row r="43" spans="1:20">
      <c r="A43" t="s">
        <v>34</v>
      </c>
      <c r="C43" s="4">
        <f>B41+B42</f>
        <v>76700</v>
      </c>
      <c r="D43" s="5"/>
      <c r="F43" s="4">
        <f>E41+E42</f>
        <v>86700</v>
      </c>
      <c r="G43" s="5"/>
      <c r="I43" s="4">
        <f>H41+H42</f>
        <v>66700</v>
      </c>
      <c r="J43" s="5"/>
      <c r="L43" s="4">
        <f>K41+K42</f>
        <v>77100</v>
      </c>
      <c r="N43" s="4">
        <f>M41+M42</f>
        <v>76300</v>
      </c>
      <c r="O43" s="5"/>
      <c r="Q43" s="4">
        <f>P41+P42</f>
        <v>77200</v>
      </c>
      <c r="R43" s="5"/>
      <c r="S43" s="5"/>
      <c r="T43" s="5"/>
    </row>
    <row r="44" spans="1:20">
      <c r="B44" s="5"/>
      <c r="E44" s="5"/>
      <c r="H44" s="5"/>
      <c r="K44" s="5"/>
      <c r="M44" s="5"/>
      <c r="P44" s="5"/>
      <c r="S44" s="5"/>
      <c r="T44" s="5"/>
    </row>
    <row r="45" spans="1:20" ht="13.5" thickBot="1">
      <c r="A45" t="s">
        <v>37</v>
      </c>
      <c r="B45" s="5"/>
      <c r="C45" s="6">
        <f>C39+C43</f>
        <v>91700</v>
      </c>
      <c r="D45" s="5"/>
      <c r="E45" s="5"/>
      <c r="F45" s="6">
        <f>F39+F43</f>
        <v>101700</v>
      </c>
      <c r="G45" s="5"/>
      <c r="H45" s="5"/>
      <c r="I45" s="6">
        <f>I39+I43</f>
        <v>81700</v>
      </c>
      <c r="J45" s="5"/>
      <c r="K45" s="5"/>
      <c r="L45" s="6">
        <f>L39+L43</f>
        <v>91700</v>
      </c>
      <c r="M45" s="5"/>
      <c r="N45" s="6">
        <f>N39+N43</f>
        <v>91700</v>
      </c>
      <c r="O45" s="5"/>
      <c r="P45" s="5"/>
      <c r="Q45" s="6">
        <f>Q39+Q43</f>
        <v>92200</v>
      </c>
      <c r="R45" s="5"/>
      <c r="S45" s="5"/>
      <c r="T45" s="5"/>
    </row>
    <row r="46" spans="1:20" ht="13.5" thickTop="1">
      <c r="B46" s="5"/>
      <c r="E46" s="5"/>
      <c r="H46" s="5"/>
      <c r="K46" s="5"/>
      <c r="M46" s="5"/>
      <c r="P46" s="5"/>
      <c r="S46" s="5"/>
      <c r="T46" s="5"/>
    </row>
    <row r="47" spans="1:20">
      <c r="A47" s="20" t="s">
        <v>22</v>
      </c>
      <c r="B47" s="2"/>
      <c r="E47" s="2"/>
      <c r="H47" s="2"/>
      <c r="K47" s="2"/>
      <c r="M47" s="2"/>
      <c r="P47" s="2"/>
      <c r="S47" s="5"/>
      <c r="T47" s="5"/>
    </row>
    <row r="48" spans="1:20">
      <c r="A48" s="20" t="s">
        <v>47</v>
      </c>
      <c r="B48" s="2"/>
      <c r="E48" s="2"/>
      <c r="H48" s="2"/>
      <c r="K48" s="2"/>
      <c r="M48" s="2"/>
      <c r="P48" s="2"/>
      <c r="S48" s="5"/>
      <c r="T48" s="5"/>
    </row>
    <row r="49" spans="1:21">
      <c r="B49" s="13" t="s">
        <v>1</v>
      </c>
      <c r="C49" s="13"/>
      <c r="D49" s="14"/>
      <c r="E49" s="13" t="s">
        <v>2</v>
      </c>
      <c r="F49" s="13"/>
      <c r="G49" s="14"/>
      <c r="H49" s="13" t="s">
        <v>3</v>
      </c>
      <c r="I49" s="13"/>
      <c r="J49" s="14"/>
      <c r="K49" s="13" t="s">
        <v>4</v>
      </c>
      <c r="L49" s="13"/>
      <c r="M49" s="13" t="s">
        <v>5</v>
      </c>
      <c r="N49" s="13"/>
      <c r="P49" s="13" t="s">
        <v>6</v>
      </c>
      <c r="Q49" s="13"/>
      <c r="S49" s="16"/>
      <c r="T49" s="16"/>
      <c r="U49" s="16"/>
    </row>
    <row r="50" spans="1:21">
      <c r="A50" t="s">
        <v>23</v>
      </c>
      <c r="C50" s="3">
        <v>8600</v>
      </c>
      <c r="F50" s="3">
        <f>C50</f>
        <v>8600</v>
      </c>
      <c r="I50" s="3">
        <f>C50</f>
        <v>8600</v>
      </c>
      <c r="L50" s="3">
        <f>C50</f>
        <v>8600</v>
      </c>
      <c r="N50" s="3">
        <f>C50</f>
        <v>8600</v>
      </c>
      <c r="Q50" s="3">
        <f>C50</f>
        <v>8600</v>
      </c>
      <c r="S50" s="5"/>
      <c r="T50" s="5"/>
    </row>
    <row r="51" spans="1:21">
      <c r="A51" t="s">
        <v>24</v>
      </c>
      <c r="B51" s="5"/>
      <c r="C51" s="3">
        <v>-6000</v>
      </c>
      <c r="E51" s="5"/>
      <c r="F51" s="3">
        <f>C51</f>
        <v>-6000</v>
      </c>
      <c r="H51" s="5"/>
      <c r="I51" s="3">
        <f>C51</f>
        <v>-6000</v>
      </c>
      <c r="K51" s="5"/>
      <c r="L51" s="3">
        <f>C51</f>
        <v>-6000</v>
      </c>
      <c r="M51" s="5"/>
      <c r="N51" s="3">
        <f>C51</f>
        <v>-6000</v>
      </c>
      <c r="P51" s="5"/>
      <c r="Q51" s="3">
        <f>C51</f>
        <v>-6000</v>
      </c>
      <c r="S51" s="5"/>
      <c r="T51" s="5"/>
    </row>
    <row r="52" spans="1:21">
      <c r="A52" t="s">
        <v>25</v>
      </c>
      <c r="C52" s="4">
        <v>9000</v>
      </c>
      <c r="D52" s="5"/>
      <c r="F52" s="4">
        <f>C52</f>
        <v>9000</v>
      </c>
      <c r="G52" s="5"/>
      <c r="I52" s="4">
        <f>C52</f>
        <v>9000</v>
      </c>
      <c r="J52" s="5"/>
      <c r="L52" s="4">
        <f>C52</f>
        <v>9000</v>
      </c>
      <c r="N52" s="4">
        <f>C52</f>
        <v>9000</v>
      </c>
      <c r="O52" s="5"/>
      <c r="Q52" s="4">
        <f>C52+500</f>
        <v>9500</v>
      </c>
      <c r="R52" s="5"/>
      <c r="S52" s="5"/>
      <c r="T52" s="5"/>
    </row>
    <row r="53" spans="1:21">
      <c r="A53" t="s">
        <v>26</v>
      </c>
      <c r="C53" s="3">
        <f>SUM(C50:C52)</f>
        <v>11600</v>
      </c>
      <c r="F53" s="3">
        <f>SUM(F50:F52)</f>
        <v>11600</v>
      </c>
      <c r="I53" s="3">
        <f>SUM(I50:I52)</f>
        <v>11600</v>
      </c>
      <c r="L53" s="3">
        <f>SUM(L50:L52)</f>
        <v>11600</v>
      </c>
      <c r="N53" s="3">
        <f>SUM(N50:N52)</f>
        <v>11600</v>
      </c>
      <c r="Q53" s="3">
        <f>SUM(Q50:Q52)</f>
        <v>12100</v>
      </c>
      <c r="S53" s="5"/>
      <c r="T53" s="5"/>
    </row>
    <row r="54" spans="1:21">
      <c r="A54" t="s">
        <v>27</v>
      </c>
      <c r="B54" s="5"/>
      <c r="C54" s="4">
        <f>C55-C53</f>
        <v>10500</v>
      </c>
      <c r="D54" s="5"/>
      <c r="E54" s="5"/>
      <c r="F54" s="4">
        <f>F55-F53</f>
        <v>10500</v>
      </c>
      <c r="G54" s="5"/>
      <c r="H54" s="5"/>
      <c r="I54" s="4">
        <f>I55-I53</f>
        <v>10500</v>
      </c>
      <c r="J54" s="5"/>
      <c r="K54" s="5"/>
      <c r="L54" s="4">
        <f>L55-L53</f>
        <v>10500</v>
      </c>
      <c r="M54" s="5"/>
      <c r="N54" s="4">
        <f>N55-N53</f>
        <v>10500</v>
      </c>
      <c r="O54" s="5"/>
      <c r="P54" s="5"/>
      <c r="Q54" s="4">
        <f>Q55-Q53</f>
        <v>10500</v>
      </c>
      <c r="R54" s="5"/>
      <c r="S54" s="5"/>
      <c r="T54" s="5"/>
    </row>
    <row r="55" spans="1:21" ht="13.5" thickBot="1">
      <c r="A55" t="s">
        <v>28</v>
      </c>
      <c r="B55" s="5"/>
      <c r="C55" s="6">
        <f>B30</f>
        <v>22100</v>
      </c>
      <c r="D55" s="5"/>
      <c r="E55" s="5"/>
      <c r="F55" s="6">
        <f>E30</f>
        <v>22100</v>
      </c>
      <c r="G55" s="5"/>
      <c r="H55" s="5"/>
      <c r="I55" s="6">
        <f>H30</f>
        <v>22100</v>
      </c>
      <c r="J55" s="5"/>
      <c r="K55" s="5"/>
      <c r="L55" s="6">
        <f>K30</f>
        <v>22100</v>
      </c>
      <c r="M55" s="5"/>
      <c r="N55" s="6">
        <f>C55</f>
        <v>22100</v>
      </c>
      <c r="O55" s="5"/>
      <c r="P55" s="5"/>
      <c r="Q55" s="6">
        <f>P30</f>
        <v>22600</v>
      </c>
      <c r="R55" s="5"/>
      <c r="S55" s="5"/>
      <c r="T55" s="5"/>
    </row>
    <row r="56" spans="1:21" ht="13.5" thickTop="1"/>
  </sheetData>
  <phoneticPr fontId="0" type="noConversion"/>
  <pageMargins left="0.75" right="0.75" top="1" bottom="1" header="0.5" footer="0.5"/>
  <pageSetup scale="80" orientation="landscape" horizontalDpi="4294967292" verticalDpi="4294967292" r:id="rId1"/>
  <headerFooter alignWithMargins="0">
    <oddHeader>&amp;A</oddHeader>
  </headerFooter>
  <ignoredErrors>
    <ignoredError sqref="E31 E21 H21 H31 K21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9"/>
  <sheetViews>
    <sheetView workbookViewId="0">
      <selection activeCell="F3" sqref="F3"/>
    </sheetView>
  </sheetViews>
  <sheetFormatPr defaultColWidth="11.42578125" defaultRowHeight="12.75"/>
  <cols>
    <col min="1" max="1" width="35.28515625" bestFit="1" customWidth="1"/>
    <col min="2" max="2" width="9.42578125" style="3" customWidth="1"/>
    <col min="3" max="3" width="11.42578125" customWidth="1"/>
    <col min="4" max="23" width="11.42578125" style="9" customWidth="1"/>
  </cols>
  <sheetData>
    <row r="1" spans="1:8">
      <c r="B1" s="7" t="s">
        <v>1</v>
      </c>
      <c r="C1" s="8">
        <v>1</v>
      </c>
      <c r="D1" s="10">
        <v>2</v>
      </c>
      <c r="E1" s="10">
        <v>3</v>
      </c>
      <c r="F1" s="10">
        <v>4</v>
      </c>
      <c r="G1" s="10">
        <v>5</v>
      </c>
      <c r="H1" s="10"/>
    </row>
    <row r="2" spans="1:8">
      <c r="A2" t="s">
        <v>9</v>
      </c>
      <c r="B2" s="9">
        <f>'ACT 2-8 Answer Key'!C12</f>
        <v>20000</v>
      </c>
      <c r="C2" s="9">
        <f>'ACT 2-8 Answer Key'!F12</f>
        <v>30000</v>
      </c>
      <c r="D2" s="9">
        <f>'ACT 2-8 Answer Key'!I12</f>
        <v>10000</v>
      </c>
      <c r="E2" s="9">
        <f>'ACT 2-8 Answer Key'!L12</f>
        <v>20400</v>
      </c>
      <c r="F2" s="9">
        <f>'ACT 2-8 Answer Key'!N12</f>
        <v>19600</v>
      </c>
      <c r="G2" s="9">
        <f>'ACT 2-8 Answer Key'!Q12</f>
        <v>20000</v>
      </c>
    </row>
    <row r="3" spans="1:8">
      <c r="A3" t="s">
        <v>18</v>
      </c>
      <c r="B3" s="9">
        <f>'ACT 2-8 Answer Key'!C35</f>
        <v>91700</v>
      </c>
      <c r="C3" s="9">
        <f>'ACT 2-8 Answer Key'!F35</f>
        <v>101700</v>
      </c>
      <c r="D3" s="9">
        <f>'ACT 2-8 Answer Key'!I35</f>
        <v>81700</v>
      </c>
      <c r="E3" s="9">
        <f>'ACT 2-8 Answer Key'!L35</f>
        <v>91700</v>
      </c>
      <c r="F3" s="9">
        <f>'ACT 2-8 Answer Key'!N35</f>
        <v>91700</v>
      </c>
      <c r="G3" s="9">
        <f>'ACT 2-8 Answer Key'!Q35</f>
        <v>92200</v>
      </c>
    </row>
    <row r="4" spans="1:8">
      <c r="A4" t="s">
        <v>20</v>
      </c>
      <c r="B4" s="9">
        <f>'ACT 2-8 Answer Key'!C39</f>
        <v>15000</v>
      </c>
      <c r="C4" s="9">
        <f>'ACT 2-8 Answer Key'!F39</f>
        <v>15000</v>
      </c>
      <c r="D4" s="9">
        <f>'ACT 2-8 Answer Key'!I39</f>
        <v>15000</v>
      </c>
      <c r="E4" s="9">
        <f>'ACT 2-8 Answer Key'!L39</f>
        <v>14600</v>
      </c>
      <c r="F4" s="9">
        <f>'ACT 2-8 Answer Key'!N39</f>
        <v>15400</v>
      </c>
      <c r="G4" s="9">
        <f>'ACT 2-8 Answer Key'!Q39</f>
        <v>15000</v>
      </c>
    </row>
    <row r="5" spans="1:8">
      <c r="A5" t="s">
        <v>34</v>
      </c>
      <c r="B5" s="9">
        <f>'ACT 2-8 Answer Key'!C43</f>
        <v>76700</v>
      </c>
      <c r="C5" s="9">
        <f>'ACT 2-8 Answer Key'!F43</f>
        <v>86700</v>
      </c>
      <c r="D5" s="9">
        <f>'ACT 2-8 Answer Key'!I43</f>
        <v>66700</v>
      </c>
      <c r="E5" s="9">
        <f>'ACT 2-8 Answer Key'!L43</f>
        <v>77100</v>
      </c>
      <c r="F5" s="9">
        <f>'ACT 2-8 Answer Key'!N43</f>
        <v>76300</v>
      </c>
      <c r="G5" s="9">
        <f>'ACT 2-8 Answer Key'!Q43</f>
        <v>77200</v>
      </c>
    </row>
    <row r="6" spans="1:8">
      <c r="A6" t="s">
        <v>37</v>
      </c>
      <c r="B6" s="9">
        <f>'ACT 2-8 Answer Key'!C45</f>
        <v>91700</v>
      </c>
      <c r="C6" s="9">
        <f>'ACT 2-8 Answer Key'!F45</f>
        <v>101700</v>
      </c>
      <c r="D6" s="9">
        <f>'ACT 2-8 Answer Key'!I45</f>
        <v>81700</v>
      </c>
      <c r="E6" s="9">
        <f>'ACT 2-8 Answer Key'!L45</f>
        <v>91700</v>
      </c>
      <c r="F6" s="9">
        <f>'ACT 2-8 Answer Key'!N45</f>
        <v>91700</v>
      </c>
      <c r="G6" s="9">
        <f>'ACT 2-8 Answer Key'!Q45</f>
        <v>92200</v>
      </c>
    </row>
    <row r="8" spans="1:8">
      <c r="A8" s="1"/>
      <c r="B8" s="2"/>
    </row>
    <row r="9" spans="1:8">
      <c r="A9" s="1"/>
      <c r="B9" s="2"/>
    </row>
    <row r="10" spans="1:8">
      <c r="A10" s="1"/>
      <c r="B10" s="2"/>
    </row>
    <row r="11" spans="1:8">
      <c r="B11" s="16"/>
      <c r="C11" s="16"/>
      <c r="D11" s="17"/>
      <c r="E11" s="17"/>
      <c r="F11" s="12"/>
    </row>
    <row r="12" spans="1:8">
      <c r="B12" s="5"/>
      <c r="C12" s="15"/>
      <c r="D12" s="11"/>
      <c r="E12" s="11"/>
    </row>
    <row r="13" spans="1:8">
      <c r="B13" s="5"/>
      <c r="C13" s="15"/>
      <c r="D13" s="11"/>
      <c r="E13" s="11"/>
    </row>
    <row r="14" spans="1:8">
      <c r="B14" s="5"/>
      <c r="C14" s="5"/>
      <c r="D14" s="11"/>
      <c r="E14" s="11"/>
    </row>
    <row r="15" spans="1:8">
      <c r="B15" s="5"/>
      <c r="C15" s="15"/>
      <c r="D15" s="11"/>
      <c r="E15" s="11"/>
    </row>
    <row r="16" spans="1:8">
      <c r="B16" s="5"/>
      <c r="C16" s="15"/>
      <c r="D16" s="11"/>
      <c r="E16" s="11"/>
    </row>
    <row r="17" spans="1:7">
      <c r="B17" s="5"/>
      <c r="C17" s="5"/>
      <c r="D17" s="11"/>
      <c r="E17" s="11"/>
    </row>
    <row r="18" spans="1:7">
      <c r="B18" s="5"/>
      <c r="C18" s="5"/>
      <c r="D18" s="11"/>
      <c r="E18" s="11"/>
    </row>
    <row r="19" spans="1:7">
      <c r="B19" s="5"/>
      <c r="C19" s="15"/>
      <c r="D19" s="11"/>
      <c r="E19" s="11"/>
    </row>
    <row r="20" spans="1:7">
      <c r="A20" s="1"/>
      <c r="B20" s="18"/>
      <c r="C20" s="15"/>
      <c r="D20" s="11"/>
      <c r="E20" s="11"/>
    </row>
    <row r="21" spans="1:7">
      <c r="A21" s="1"/>
      <c r="B21" s="18"/>
      <c r="C21" s="15"/>
      <c r="D21" s="11"/>
      <c r="E21" s="11"/>
    </row>
    <row r="22" spans="1:7">
      <c r="B22" s="5"/>
      <c r="C22" s="15"/>
      <c r="D22" s="11"/>
      <c r="E22" s="11"/>
    </row>
    <row r="23" spans="1:7">
      <c r="B23" s="5"/>
      <c r="C23" s="15"/>
      <c r="D23" s="5"/>
      <c r="E23" s="15"/>
      <c r="G23" s="11"/>
    </row>
    <row r="24" spans="1:7">
      <c r="B24" s="5"/>
      <c r="C24" s="15"/>
      <c r="D24" s="5"/>
      <c r="E24" s="15"/>
    </row>
    <row r="25" spans="1:7">
      <c r="B25" s="15"/>
      <c r="C25" s="5"/>
      <c r="D25" s="15"/>
      <c r="E25" s="5"/>
    </row>
    <row r="26" spans="1:7">
      <c r="B26" s="5"/>
      <c r="C26" s="15"/>
      <c r="D26" s="5"/>
      <c r="E26" s="15"/>
    </row>
    <row r="27" spans="1:7">
      <c r="B27" s="5"/>
      <c r="C27" s="15"/>
      <c r="D27" s="5"/>
      <c r="E27" s="15"/>
    </row>
    <row r="28" spans="1:7">
      <c r="B28" s="5"/>
      <c r="C28" s="15"/>
      <c r="D28" s="5"/>
      <c r="E28" s="15"/>
    </row>
    <row r="29" spans="1:7">
      <c r="B29" s="5"/>
      <c r="C29" s="5"/>
      <c r="D29" s="5"/>
      <c r="E29" s="15"/>
    </row>
    <row r="30" spans="1:7">
      <c r="B30" s="5"/>
      <c r="C30" s="5"/>
      <c r="D30" s="5"/>
      <c r="E30" s="5"/>
    </row>
    <row r="31" spans="1:7">
      <c r="B31" s="5"/>
      <c r="C31" s="15"/>
      <c r="D31" s="5"/>
      <c r="E31" s="15"/>
    </row>
    <row r="32" spans="1:7">
      <c r="B32" s="15"/>
      <c r="C32" s="5"/>
      <c r="D32" s="15"/>
      <c r="E32" s="5"/>
    </row>
    <row r="33" spans="1:5">
      <c r="B33" s="5"/>
      <c r="C33" s="15"/>
      <c r="D33" s="11"/>
      <c r="E33" s="11"/>
    </row>
    <row r="34" spans="1:5">
      <c r="A34" s="1"/>
      <c r="B34" s="19"/>
      <c r="C34" s="15"/>
      <c r="D34" s="11"/>
      <c r="E34" s="11"/>
    </row>
    <row r="35" spans="1:5">
      <c r="A35" s="1"/>
      <c r="B35" s="19"/>
      <c r="C35" s="15"/>
      <c r="D35" s="11"/>
      <c r="E35" s="11"/>
    </row>
    <row r="36" spans="1:5">
      <c r="B36" s="5"/>
      <c r="C36" s="15"/>
      <c r="D36" s="11"/>
      <c r="E36" s="11"/>
    </row>
    <row r="37" spans="1:5">
      <c r="B37" s="5"/>
      <c r="C37" s="15"/>
      <c r="D37" s="11"/>
      <c r="E37" s="11"/>
    </row>
    <row r="38" spans="1:5">
      <c r="B38" s="5"/>
      <c r="C38" s="15"/>
      <c r="D38" s="5"/>
      <c r="E38" s="15"/>
    </row>
    <row r="39" spans="1:5">
      <c r="B39" s="5"/>
      <c r="C39" s="15"/>
      <c r="D39" s="5"/>
      <c r="E39" s="15"/>
    </row>
    <row r="40" spans="1:5">
      <c r="B40" s="5"/>
      <c r="C40" s="15"/>
      <c r="D40" s="5"/>
      <c r="E40" s="15"/>
    </row>
    <row r="41" spans="1:5">
      <c r="B41" s="5"/>
      <c r="C41" s="5"/>
      <c r="D41" s="5"/>
      <c r="E41" s="5"/>
    </row>
    <row r="42" spans="1:5">
      <c r="B42" s="5"/>
      <c r="C42" s="15"/>
      <c r="D42" s="5"/>
      <c r="E42" s="15"/>
    </row>
    <row r="43" spans="1:5">
      <c r="B43" s="5"/>
      <c r="C43" s="15"/>
      <c r="D43" s="5"/>
      <c r="E43" s="15"/>
    </row>
    <row r="44" spans="1:5">
      <c r="B44" s="5"/>
      <c r="C44" s="15"/>
      <c r="D44" s="5"/>
      <c r="E44" s="15"/>
    </row>
    <row r="45" spans="1:5">
      <c r="B45" s="5"/>
      <c r="C45" s="15"/>
      <c r="D45" s="5"/>
      <c r="E45" s="15"/>
    </row>
    <row r="46" spans="1:5">
      <c r="B46" s="5"/>
      <c r="C46" s="15"/>
      <c r="D46" s="5"/>
      <c r="E46" s="15"/>
    </row>
    <row r="47" spans="1:5">
      <c r="B47" s="5"/>
      <c r="C47" s="5"/>
      <c r="D47" s="5"/>
      <c r="E47" s="5"/>
    </row>
    <row r="48" spans="1:5">
      <c r="B48" s="5"/>
      <c r="C48" s="15"/>
      <c r="D48" s="5"/>
      <c r="E48" s="15"/>
    </row>
    <row r="49" spans="1:5">
      <c r="B49" s="5"/>
      <c r="C49" s="15"/>
      <c r="D49" s="5"/>
      <c r="E49" s="15"/>
    </row>
    <row r="50" spans="1:5">
      <c r="B50" s="5"/>
      <c r="C50" s="15"/>
      <c r="D50" s="5"/>
      <c r="E50" s="15"/>
    </row>
    <row r="51" spans="1:5">
      <c r="B51" s="15"/>
      <c r="C51" s="5"/>
      <c r="D51" s="15"/>
      <c r="E51" s="5"/>
    </row>
    <row r="52" spans="1:5">
      <c r="B52" s="5"/>
      <c r="C52" s="15"/>
      <c r="D52" s="5"/>
      <c r="E52" s="15"/>
    </row>
    <row r="53" spans="1:5">
      <c r="B53" s="5"/>
      <c r="C53" s="5"/>
      <c r="D53" s="5"/>
      <c r="E53" s="5"/>
    </row>
    <row r="54" spans="1:5">
      <c r="B54" s="5"/>
      <c r="C54" s="15"/>
      <c r="D54" s="11"/>
      <c r="E54" s="11"/>
    </row>
    <row r="55" spans="1:5">
      <c r="A55" s="1"/>
      <c r="B55" s="19"/>
      <c r="C55" s="15"/>
      <c r="D55" s="11"/>
      <c r="E55" s="11"/>
    </row>
    <row r="56" spans="1:5">
      <c r="A56" s="1"/>
      <c r="B56" s="19"/>
      <c r="C56" s="15"/>
      <c r="D56" s="11"/>
      <c r="E56" s="11"/>
    </row>
    <row r="57" spans="1:5">
      <c r="B57" s="5"/>
      <c r="C57" s="15"/>
      <c r="D57" s="11"/>
      <c r="E57" s="11"/>
    </row>
    <row r="58" spans="1:5">
      <c r="B58" s="5"/>
      <c r="C58" s="15"/>
      <c r="D58" s="11"/>
      <c r="E58" s="15"/>
    </row>
    <row r="59" spans="1:5">
      <c r="B59" s="5"/>
      <c r="C59" s="15"/>
      <c r="D59" s="11"/>
      <c r="E59" s="15"/>
    </row>
    <row r="60" spans="1:5">
      <c r="B60" s="5"/>
      <c r="C60" s="15"/>
      <c r="D60" s="11"/>
      <c r="E60" s="15"/>
    </row>
    <row r="61" spans="1:5">
      <c r="B61" s="5"/>
      <c r="C61" s="15"/>
      <c r="D61" s="11"/>
      <c r="E61" s="15"/>
    </row>
    <row r="62" spans="1:5">
      <c r="B62" s="5"/>
      <c r="C62" s="5"/>
      <c r="D62" s="11"/>
      <c r="E62" s="5"/>
    </row>
    <row r="63" spans="1:5">
      <c r="B63" s="5"/>
      <c r="C63" s="5"/>
      <c r="D63" s="11"/>
      <c r="E63" s="5"/>
    </row>
    <row r="64" spans="1:5">
      <c r="B64" s="5"/>
      <c r="C64" s="15"/>
      <c r="D64" s="11"/>
      <c r="E64" s="11"/>
    </row>
    <row r="65" spans="2:5">
      <c r="B65" s="5"/>
      <c r="C65" s="15"/>
      <c r="D65" s="11"/>
      <c r="E65" s="11"/>
    </row>
    <row r="66" spans="2:5">
      <c r="B66" s="5"/>
      <c r="C66" s="15"/>
      <c r="D66" s="11"/>
      <c r="E66" s="11"/>
    </row>
    <row r="67" spans="2:5">
      <c r="B67" s="5"/>
      <c r="C67" s="15"/>
      <c r="D67" s="11"/>
      <c r="E67" s="11"/>
    </row>
    <row r="68" spans="2:5">
      <c r="B68" s="5"/>
      <c r="C68" s="15"/>
      <c r="D68" s="11"/>
      <c r="E68" s="11"/>
    </row>
    <row r="69" spans="2:5">
      <c r="B69" s="5"/>
      <c r="C69" s="15"/>
      <c r="D69" s="11"/>
      <c r="E69" s="11"/>
    </row>
    <row r="70" spans="2:5">
      <c r="B70" s="5"/>
      <c r="C70" s="15"/>
      <c r="D70" s="11"/>
      <c r="E70" s="11"/>
    </row>
    <row r="71" spans="2:5">
      <c r="B71" s="5"/>
      <c r="C71" s="15"/>
      <c r="D71" s="11"/>
      <c r="E71" s="11"/>
    </row>
    <row r="72" spans="2:5">
      <c r="B72" s="5"/>
      <c r="C72" s="15"/>
      <c r="D72" s="11"/>
      <c r="E72" s="11"/>
    </row>
    <row r="73" spans="2:5">
      <c r="B73" s="5"/>
      <c r="C73" s="15"/>
      <c r="D73" s="11"/>
      <c r="E73" s="11"/>
    </row>
    <row r="74" spans="2:5">
      <c r="B74" s="5"/>
      <c r="C74" s="15"/>
      <c r="D74" s="11"/>
      <c r="E74" s="11"/>
    </row>
    <row r="75" spans="2:5">
      <c r="B75" s="5"/>
      <c r="C75" s="15"/>
      <c r="D75" s="11"/>
      <c r="E75" s="11"/>
    </row>
    <row r="76" spans="2:5">
      <c r="B76" s="5"/>
      <c r="C76" s="15"/>
      <c r="D76" s="11"/>
      <c r="E76" s="11"/>
    </row>
    <row r="77" spans="2:5">
      <c r="B77" s="5"/>
      <c r="C77" s="15"/>
      <c r="D77" s="11"/>
      <c r="E77" s="11"/>
    </row>
    <row r="78" spans="2:5">
      <c r="B78" s="5"/>
      <c r="C78" s="15"/>
      <c r="D78" s="11"/>
      <c r="E78" s="11"/>
    </row>
    <row r="79" spans="2:5">
      <c r="B79" s="5"/>
      <c r="C79" s="15"/>
      <c r="D79" s="11"/>
      <c r="E79" s="11"/>
    </row>
  </sheetData>
  <phoneticPr fontId="0" type="noConversion"/>
  <pageMargins left="0.75" right="0.75" top="1" bottom="1" header="0.5" footer="0.5"/>
  <pageSetup scale="89" orientation="portrait" horizontalDpi="4294967292" verticalDpi="4294967292" r:id="rId1"/>
  <headerFooter alignWithMargins="0"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ACT 2-8 Answer Key</vt:lpstr>
      <vt:lpstr>ACT 2-8 Check Figures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 Services</dc:creator>
  <cp:lastModifiedBy>lbj51</cp:lastModifiedBy>
  <cp:lastPrinted>2002-08-28T16:42:44Z</cp:lastPrinted>
  <dcterms:created xsi:type="dcterms:W3CDTF">1998-12-17T15:30:12Z</dcterms:created>
  <dcterms:modified xsi:type="dcterms:W3CDTF">2014-11-18T17:09:04Z</dcterms:modified>
</cp:coreProperties>
</file>